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<sst xmlns="http://schemas.openxmlformats.org/spreadsheetml/2006/main" count="76" uniqueCount="40">
  <si>
    <t>Savage Neck 2003</t>
  </si>
  <si>
    <t>Savage Neck 2018</t>
  </si>
  <si>
    <t>Parramore 1997</t>
  </si>
  <si>
    <t>Parramore 2018</t>
  </si>
  <si>
    <t>Species</t>
  </si>
  <si>
    <t>Abundance</t>
  </si>
  <si>
    <t>Pi</t>
  </si>
  <si>
    <t>ln(Pi)</t>
  </si>
  <si>
    <t>Pi*ln(Pi)</t>
  </si>
  <si>
    <t>Sweet Gum</t>
  </si>
  <si>
    <t>Swamp Bay</t>
  </si>
  <si>
    <t>Red Maple</t>
  </si>
  <si>
    <t>Eastern Red Cedar</t>
  </si>
  <si>
    <t>Easter Red Cedar</t>
  </si>
  <si>
    <t>Loblolly Pine</t>
  </si>
  <si>
    <t>Wax Myrtle</t>
  </si>
  <si>
    <t>American Holly</t>
  </si>
  <si>
    <t>Black Cherry</t>
  </si>
  <si>
    <t>Tulip Tree</t>
  </si>
  <si>
    <t>Grounsel Tree</t>
  </si>
  <si>
    <t>Groundsel Tree</t>
  </si>
  <si>
    <t>Black Tupelo</t>
  </si>
  <si>
    <t>Black Cheerry</t>
  </si>
  <si>
    <t>Total</t>
  </si>
  <si>
    <t>Red Oak</t>
  </si>
  <si>
    <t>Sugarberry</t>
  </si>
  <si>
    <t>Flowering Dogwood</t>
  </si>
  <si>
    <t>Red Mulberry</t>
  </si>
  <si>
    <t>Hercules' club</t>
  </si>
  <si>
    <t>Sassafras</t>
  </si>
  <si>
    <t>Water Oak</t>
  </si>
  <si>
    <t xml:space="preserve">Eastern Red Cedar </t>
  </si>
  <si>
    <t>Eastern Redbud</t>
  </si>
  <si>
    <t>Post Oak</t>
  </si>
  <si>
    <t>Hackberry</t>
  </si>
  <si>
    <t>Mockernut Hickory</t>
  </si>
  <si>
    <t>Black Locust</t>
  </si>
  <si>
    <t>1)Calculate the Shannon Diversity Index by adding each of the values in the Pi*ln(Pi) column of the table above and take the negative value</t>
  </si>
  <si>
    <t>2) For most ecosystems, the value for the Shannon Diversity Index ranges between 1.5-3.5</t>
  </si>
  <si>
    <t>3) The higher score being the most diverse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</si>
</sst>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sz val="12.0"/>
      <color theme="1"/>
      <name val="&quot;Times New Roman&quot;"/>
    </font>
    <font>
      <color theme="1"/>
      <name val="Arial"/>
    </font>
    <font>
      <sz val="12.0"/>
      <color theme="1"/>
      <name val="&quot;Times New Roman&quot;"/>
    </font>
  </fonts>
  <fills count="2">
    <fill>
      <patternFill patternType="none"/>
    </fill>
    <fill>
      <patternFill patternType="lightGray"/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2" fillId="0" fontId="1" numFmtId="0" xfId="0" applyAlignment="1" applyBorder="1" applyFont="1">
      <alignment shrinkToFit="0" vertical="bottom" wrapText="1"/>
    </xf>
    <xf borderId="3" fillId="0" fontId="1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vertical="bottom"/>
    </xf>
    <xf borderId="2" fillId="0" fontId="3" numFmtId="0" xfId="0" applyAlignment="1" applyBorder="1" applyFont="1">
      <alignment readingOrder="0" shrinkToFit="0" vertical="bottom" wrapText="1"/>
    </xf>
    <xf borderId="3" fillId="0" fontId="3" numFmtId="0" xfId="0" applyAlignment="1" applyBorder="1" applyFont="1">
      <alignment horizontal="right" readingOrder="0" shrinkToFit="0" vertical="bottom" wrapText="1"/>
    </xf>
    <xf borderId="3" fillId="0" fontId="3" numFmtId="0" xfId="0" applyAlignment="1" applyBorder="1" applyFont="1">
      <alignment horizontal="right" shrinkToFit="0" vertical="bottom" wrapText="1"/>
    </xf>
    <xf borderId="3" fillId="0" fontId="3" numFmtId="0" xfId="0" applyAlignment="1" applyBorder="1" applyFont="1">
      <alignment horizontal="right" shrinkToFit="0" vertical="top" wrapText="1"/>
    </xf>
    <xf borderId="3" fillId="0" fontId="3" numFmtId="0" xfId="0" applyAlignment="1" applyBorder="1" applyFont="1">
      <alignment readingOrder="0" shrinkToFit="0" vertical="bottom" wrapText="1"/>
    </xf>
    <xf borderId="3" fillId="0" fontId="2" numFmtId="0" xfId="0" applyAlignment="1" applyBorder="1" applyFont="1">
      <alignment vertical="top"/>
    </xf>
    <xf borderId="3" fillId="0" fontId="2" numFmtId="0" xfId="0" applyAlignment="1" applyBorder="1" applyFont="1">
      <alignment horizontal="right" vertical="top"/>
    </xf>
    <xf borderId="0" fillId="0" fontId="2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5" max="15" width="14.13"/>
  </cols>
  <sheetData>
    <row r="1">
      <c r="A1" s="1" t="s">
        <v>0</v>
      </c>
      <c r="B1" s="2"/>
      <c r="C1" s="2"/>
      <c r="D1" s="2"/>
      <c r="E1" s="2"/>
      <c r="F1" s="3"/>
      <c r="G1" s="1" t="s">
        <v>1</v>
      </c>
      <c r="H1" s="2"/>
      <c r="I1" s="2"/>
      <c r="J1" s="2"/>
      <c r="K1" s="2"/>
      <c r="L1" s="3"/>
      <c r="M1" s="1" t="s">
        <v>2</v>
      </c>
      <c r="N1" s="2"/>
      <c r="O1" s="2"/>
      <c r="P1" s="2"/>
      <c r="Q1" s="2"/>
      <c r="R1" s="3"/>
      <c r="S1" s="1" t="s">
        <v>3</v>
      </c>
      <c r="T1" s="2"/>
      <c r="U1" s="2"/>
      <c r="V1" s="2"/>
      <c r="W1" s="2"/>
    </row>
    <row r="2">
      <c r="A2" s="4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6"/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6"/>
      <c r="M2" s="5" t="s">
        <v>4</v>
      </c>
      <c r="N2" s="5" t="s">
        <v>5</v>
      </c>
      <c r="O2" s="5" t="s">
        <v>6</v>
      </c>
      <c r="P2" s="5" t="s">
        <v>7</v>
      </c>
      <c r="Q2" s="5" t="s">
        <v>8</v>
      </c>
      <c r="R2" s="6"/>
      <c r="S2" s="5" t="s">
        <v>4</v>
      </c>
      <c r="T2" s="5" t="s">
        <v>5</v>
      </c>
      <c r="U2" s="5" t="s">
        <v>6</v>
      </c>
      <c r="V2" s="5" t="s">
        <v>7</v>
      </c>
      <c r="W2" s="5" t="s">
        <v>8</v>
      </c>
    </row>
    <row r="3">
      <c r="A3" s="7" t="s">
        <v>9</v>
      </c>
      <c r="B3" s="8">
        <v>319.0</v>
      </c>
      <c r="C3" s="9">
        <f>B3/B18</f>
        <v>0.2889492754</v>
      </c>
      <c r="D3" s="9">
        <f t="shared" ref="D3:D17" si="1">ln(C3)</f>
        <v>-1.241504124</v>
      </c>
      <c r="E3" s="10">
        <f t="shared" ref="E3:E17" si="2">C3*D3</f>
        <v>-0.358731717</v>
      </c>
      <c r="F3" s="6"/>
      <c r="G3" s="11" t="s">
        <v>9</v>
      </c>
      <c r="H3" s="8">
        <v>176.0</v>
      </c>
      <c r="I3" s="9">
        <f>H3/H18</f>
        <v>0.1854583772</v>
      </c>
      <c r="J3" s="9">
        <f t="shared" ref="J3:J17" si="3">ln(I3)</f>
        <v>-1.684924804</v>
      </c>
      <c r="K3" s="10">
        <f t="shared" ref="K3:K17" si="4">I3*J3</f>
        <v>-0.3124834198</v>
      </c>
      <c r="L3" s="6"/>
      <c r="M3" s="11" t="s">
        <v>10</v>
      </c>
      <c r="N3" s="8">
        <v>418.0</v>
      </c>
      <c r="O3" s="9">
        <f>N3/N12</f>
        <v>0.4623893805</v>
      </c>
      <c r="P3" s="9">
        <f t="shared" ref="P3:P11" si="5">ln(O3)</f>
        <v>-0.7713479279</v>
      </c>
      <c r="Q3" s="10">
        <f t="shared" ref="Q3:Q11" si="6">O3*P3</f>
        <v>-0.3566630905</v>
      </c>
      <c r="R3" s="6"/>
      <c r="S3" s="11" t="s">
        <v>10</v>
      </c>
      <c r="T3" s="8">
        <v>52.0</v>
      </c>
      <c r="U3" s="9">
        <f>T3/T9</f>
        <v>0.1259079903</v>
      </c>
      <c r="V3" s="10">
        <f t="shared" ref="V3:V8" si="7">ln(U3)</f>
        <v>-2.072203874</v>
      </c>
      <c r="W3" s="10">
        <f t="shared" ref="W3:W8" si="8">U3*V3</f>
        <v>-0.2609070253</v>
      </c>
    </row>
    <row r="4">
      <c r="A4" s="7" t="s">
        <v>11</v>
      </c>
      <c r="B4" s="8">
        <v>254.0</v>
      </c>
      <c r="C4" s="9">
        <f>B4/B18</f>
        <v>0.2300724638</v>
      </c>
      <c r="D4" s="9">
        <f t="shared" si="1"/>
        <v>-1.46936096</v>
      </c>
      <c r="E4" s="10">
        <f t="shared" si="2"/>
        <v>-0.3380594962</v>
      </c>
      <c r="F4" s="6"/>
      <c r="G4" s="11" t="s">
        <v>11</v>
      </c>
      <c r="H4" s="8">
        <v>272.0</v>
      </c>
      <c r="I4" s="9">
        <f>H4/H18</f>
        <v>0.2866174921</v>
      </c>
      <c r="J4" s="9">
        <f t="shared" si="3"/>
        <v>-1.249606732</v>
      </c>
      <c r="K4" s="10">
        <f t="shared" si="4"/>
        <v>-0.3581591477</v>
      </c>
      <c r="L4" s="6"/>
      <c r="M4" s="11" t="s">
        <v>12</v>
      </c>
      <c r="N4" s="8">
        <v>166.0</v>
      </c>
      <c r="O4" s="9">
        <f>N4/N12</f>
        <v>0.1836283186</v>
      </c>
      <c r="P4" s="9">
        <f t="shared" si="5"/>
        <v>-1.694841572</v>
      </c>
      <c r="Q4" s="10">
        <f t="shared" si="6"/>
        <v>-0.3112209081</v>
      </c>
      <c r="R4" s="6"/>
      <c r="S4" s="11" t="s">
        <v>13</v>
      </c>
      <c r="T4" s="8">
        <v>2.0</v>
      </c>
      <c r="U4" s="9">
        <f>T4/T9</f>
        <v>0.004842615012</v>
      </c>
      <c r="V4" s="10">
        <f t="shared" si="7"/>
        <v>-5.330300412</v>
      </c>
      <c r="W4" s="10">
        <f t="shared" si="8"/>
        <v>-0.0258125928</v>
      </c>
    </row>
    <row r="5">
      <c r="A5" s="7" t="s">
        <v>14</v>
      </c>
      <c r="B5" s="8">
        <v>231.0</v>
      </c>
      <c r="C5" s="9">
        <f>B5/B18</f>
        <v>0.2092391304</v>
      </c>
      <c r="D5" s="9">
        <f t="shared" si="1"/>
        <v>-1.564277516</v>
      </c>
      <c r="E5" s="10">
        <f t="shared" si="2"/>
        <v>-0.3273080673</v>
      </c>
      <c r="F5" s="6"/>
      <c r="G5" s="11" t="s">
        <v>14</v>
      </c>
      <c r="H5" s="8">
        <v>238.0</v>
      </c>
      <c r="I5" s="9">
        <f>H5/H18</f>
        <v>0.2507903056</v>
      </c>
      <c r="J5" s="9">
        <f t="shared" si="3"/>
        <v>-1.383138125</v>
      </c>
      <c r="K5" s="10">
        <f t="shared" si="4"/>
        <v>-0.346877633</v>
      </c>
      <c r="L5" s="6"/>
      <c r="M5" s="11" t="s">
        <v>15</v>
      </c>
      <c r="N5" s="8">
        <v>181.0</v>
      </c>
      <c r="O5" s="9">
        <f>N5/N12</f>
        <v>0.2002212389</v>
      </c>
      <c r="P5" s="9">
        <f t="shared" si="5"/>
        <v>-1.608332329</v>
      </c>
      <c r="Q5" s="10">
        <f t="shared" si="6"/>
        <v>-0.3220222916</v>
      </c>
      <c r="R5" s="6"/>
      <c r="S5" s="11" t="s">
        <v>15</v>
      </c>
      <c r="T5" s="8">
        <v>283.0</v>
      </c>
      <c r="U5" s="9">
        <f>T5/T9</f>
        <v>0.6852300242</v>
      </c>
      <c r="V5" s="10">
        <f t="shared" si="7"/>
        <v>-0.3780006953</v>
      </c>
      <c r="W5" s="10">
        <f t="shared" si="8"/>
        <v>-0.2590174256</v>
      </c>
    </row>
    <row r="6">
      <c r="A6" s="7" t="s">
        <v>16</v>
      </c>
      <c r="B6" s="8">
        <v>94.0</v>
      </c>
      <c r="C6" s="9">
        <f>B6/B18</f>
        <v>0.08514492754</v>
      </c>
      <c r="D6" s="9">
        <f t="shared" si="1"/>
        <v>-2.463400445</v>
      </c>
      <c r="E6" s="10">
        <f t="shared" si="2"/>
        <v>-0.2097460523</v>
      </c>
      <c r="F6" s="6"/>
      <c r="G6" s="11" t="s">
        <v>16</v>
      </c>
      <c r="H6" s="8">
        <v>162.0</v>
      </c>
      <c r="I6" s="9">
        <f>H6/H18</f>
        <v>0.1707060063</v>
      </c>
      <c r="J6" s="9">
        <f t="shared" si="3"/>
        <v>-1.767812463</v>
      </c>
      <c r="K6" s="10">
        <f t="shared" si="4"/>
        <v>-0.3017762056</v>
      </c>
      <c r="L6" s="6"/>
      <c r="M6" s="11" t="s">
        <v>14</v>
      </c>
      <c r="N6" s="8">
        <v>33.0</v>
      </c>
      <c r="O6" s="9">
        <f>N6/N12</f>
        <v>0.03650442478</v>
      </c>
      <c r="P6" s="9">
        <f t="shared" si="5"/>
        <v>-3.310321799</v>
      </c>
      <c r="Q6" s="10">
        <f t="shared" si="6"/>
        <v>-0.1208413931</v>
      </c>
      <c r="R6" s="6"/>
      <c r="S6" s="11" t="s">
        <v>14</v>
      </c>
      <c r="T6" s="8">
        <v>56.0</v>
      </c>
      <c r="U6" s="9">
        <f>T6/T9</f>
        <v>0.1355932203</v>
      </c>
      <c r="V6" s="10">
        <f t="shared" si="7"/>
        <v>-1.998095902</v>
      </c>
      <c r="W6" s="10">
        <f t="shared" si="8"/>
        <v>-0.2709282579</v>
      </c>
    </row>
    <row r="7">
      <c r="A7" s="7" t="s">
        <v>17</v>
      </c>
      <c r="B7" s="8">
        <v>69.0</v>
      </c>
      <c r="C7" s="9">
        <f>B7/B18</f>
        <v>0.0625</v>
      </c>
      <c r="D7" s="9">
        <f t="shared" si="1"/>
        <v>-2.772588722</v>
      </c>
      <c r="E7" s="10">
        <f t="shared" si="2"/>
        <v>-0.1732867951</v>
      </c>
      <c r="F7" s="6"/>
      <c r="G7" s="11" t="s">
        <v>17</v>
      </c>
      <c r="H7" s="8">
        <v>6.0</v>
      </c>
      <c r="I7" s="9">
        <f>H7/H18</f>
        <v>0.006322444679</v>
      </c>
      <c r="J7" s="9">
        <f t="shared" si="3"/>
        <v>-5.063649329</v>
      </c>
      <c r="K7" s="10">
        <f t="shared" si="4"/>
        <v>-0.03201464276</v>
      </c>
      <c r="L7" s="6"/>
      <c r="M7" s="11" t="s">
        <v>16</v>
      </c>
      <c r="N7" s="8">
        <v>41.0</v>
      </c>
      <c r="O7" s="9">
        <f>N7/N12</f>
        <v>0.0453539823</v>
      </c>
      <c r="P7" s="9">
        <f t="shared" si="5"/>
        <v>-3.093257294</v>
      </c>
      <c r="Q7" s="10">
        <f t="shared" si="6"/>
        <v>-0.1402915366</v>
      </c>
      <c r="R7" s="6"/>
      <c r="S7" s="11" t="s">
        <v>16</v>
      </c>
      <c r="T7" s="8">
        <v>1.0</v>
      </c>
      <c r="U7" s="9">
        <f>T7/T9</f>
        <v>0.002421307506</v>
      </c>
      <c r="V7" s="10">
        <f t="shared" si="7"/>
        <v>-6.023447593</v>
      </c>
      <c r="W7" s="10">
        <f t="shared" si="8"/>
        <v>-0.01458461887</v>
      </c>
    </row>
    <row r="8">
      <c r="A8" s="7" t="s">
        <v>18</v>
      </c>
      <c r="B8" s="8">
        <v>33.0</v>
      </c>
      <c r="C8" s="9">
        <f>B8/B18</f>
        <v>0.02989130435</v>
      </c>
      <c r="D8" s="9">
        <f t="shared" si="1"/>
        <v>-3.510187665</v>
      </c>
      <c r="E8" s="10">
        <f t="shared" si="2"/>
        <v>-0.1049240878</v>
      </c>
      <c r="F8" s="6"/>
      <c r="G8" s="11" t="s">
        <v>18</v>
      </c>
      <c r="H8" s="8">
        <v>9.0</v>
      </c>
      <c r="I8" s="9">
        <f>H8/H18</f>
        <v>0.009483667018</v>
      </c>
      <c r="J8" s="9">
        <f t="shared" si="3"/>
        <v>-4.658184221</v>
      </c>
      <c r="K8" s="10">
        <f t="shared" si="4"/>
        <v>-0.04417666806</v>
      </c>
      <c r="L8" s="6"/>
      <c r="M8" s="11" t="s">
        <v>19</v>
      </c>
      <c r="N8" s="8">
        <v>53.0</v>
      </c>
      <c r="O8" s="9">
        <f>N8/N12</f>
        <v>0.05862831858</v>
      </c>
      <c r="P8" s="9">
        <f t="shared" si="5"/>
        <v>-2.836537447</v>
      </c>
      <c r="Q8" s="10">
        <f t="shared" si="6"/>
        <v>-0.1663014211</v>
      </c>
      <c r="R8" s="6"/>
      <c r="S8" s="11" t="s">
        <v>20</v>
      </c>
      <c r="T8" s="8">
        <v>19.0</v>
      </c>
      <c r="U8" s="9">
        <f>T8/T9</f>
        <v>0.04600484262</v>
      </c>
      <c r="V8" s="10">
        <f t="shared" si="7"/>
        <v>-3.079008614</v>
      </c>
      <c r="W8" s="10">
        <f t="shared" si="8"/>
        <v>-0.1416493067</v>
      </c>
    </row>
    <row r="9">
      <c r="A9" s="7" t="s">
        <v>21</v>
      </c>
      <c r="B9" s="8">
        <v>51.0</v>
      </c>
      <c r="C9" s="9">
        <f>B9/B18</f>
        <v>0.04619565217</v>
      </c>
      <c r="D9" s="9">
        <f t="shared" si="1"/>
        <v>-3.074869594</v>
      </c>
      <c r="E9" s="10">
        <f t="shared" si="2"/>
        <v>-0.1420456062</v>
      </c>
      <c r="F9" s="6"/>
      <c r="G9" s="11" t="s">
        <v>21</v>
      </c>
      <c r="H9" s="8">
        <v>70.0</v>
      </c>
      <c r="I9" s="9">
        <f>H9/H18</f>
        <v>0.07376185458</v>
      </c>
      <c r="J9" s="9">
        <f t="shared" si="3"/>
        <v>-2.606913557</v>
      </c>
      <c r="K9" s="10">
        <f t="shared" si="4"/>
        <v>-0.1922907787</v>
      </c>
      <c r="L9" s="6"/>
      <c r="M9" s="11" t="s">
        <v>22</v>
      </c>
      <c r="N9" s="8">
        <v>7.0</v>
      </c>
      <c r="O9" s="9">
        <f>N9/N12</f>
        <v>0.007743362832</v>
      </c>
      <c r="P9" s="9">
        <f t="shared" si="5"/>
        <v>-4.860919211</v>
      </c>
      <c r="Q9" s="10">
        <f t="shared" si="6"/>
        <v>-0.03763986115</v>
      </c>
      <c r="R9" s="6"/>
      <c r="S9" s="5" t="s">
        <v>23</v>
      </c>
      <c r="T9" s="9">
        <v>413.0</v>
      </c>
      <c r="U9" s="12"/>
      <c r="V9" s="12"/>
      <c r="W9" s="10">
        <f>SUM(W3:W8)</f>
        <v>-0.9728992272</v>
      </c>
    </row>
    <row r="10">
      <c r="A10" s="7" t="s">
        <v>24</v>
      </c>
      <c r="B10" s="8">
        <v>16.0</v>
      </c>
      <c r="C10" s="9">
        <f>B10/B18</f>
        <v>0.01449275362</v>
      </c>
      <c r="D10" s="9">
        <f t="shared" si="1"/>
        <v>-4.234106505</v>
      </c>
      <c r="E10" s="10">
        <f t="shared" si="2"/>
        <v>-0.06136386239</v>
      </c>
      <c r="F10" s="6"/>
      <c r="G10" s="11" t="s">
        <v>24</v>
      </c>
      <c r="H10" s="8">
        <v>3.0</v>
      </c>
      <c r="I10" s="9">
        <f>H10/H18</f>
        <v>0.003161222339</v>
      </c>
      <c r="J10" s="9">
        <f t="shared" si="3"/>
        <v>-5.75679651</v>
      </c>
      <c r="K10" s="10">
        <f t="shared" si="4"/>
        <v>-0.01819851373</v>
      </c>
      <c r="L10" s="6"/>
      <c r="M10" s="11" t="s">
        <v>25</v>
      </c>
      <c r="N10" s="8">
        <v>4.0</v>
      </c>
      <c r="O10" s="9">
        <f>N10/N12</f>
        <v>0.004424778761</v>
      </c>
      <c r="P10" s="9">
        <f t="shared" si="5"/>
        <v>-5.420534999</v>
      </c>
      <c r="Q10" s="10">
        <f t="shared" si="6"/>
        <v>-0.02398466814</v>
      </c>
      <c r="R10" s="3"/>
      <c r="S10" s="3"/>
      <c r="T10" s="3"/>
      <c r="U10" s="3"/>
      <c r="V10" s="3"/>
      <c r="W10" s="3"/>
    </row>
    <row r="11">
      <c r="A11" s="7" t="s">
        <v>26</v>
      </c>
      <c r="B11" s="8">
        <v>12.0</v>
      </c>
      <c r="C11" s="9">
        <f>B11/B18</f>
        <v>0.01086956522</v>
      </c>
      <c r="D11" s="9">
        <f t="shared" si="1"/>
        <v>-4.521788577</v>
      </c>
      <c r="E11" s="10">
        <f t="shared" si="2"/>
        <v>-0.04914987584</v>
      </c>
      <c r="F11" s="6"/>
      <c r="G11" s="11" t="s">
        <v>27</v>
      </c>
      <c r="H11" s="8">
        <v>1.0</v>
      </c>
      <c r="I11" s="9">
        <f>H11/H18</f>
        <v>0.00105374078</v>
      </c>
      <c r="J11" s="9">
        <f t="shared" si="3"/>
        <v>-6.855408799</v>
      </c>
      <c r="K11" s="10">
        <f t="shared" si="4"/>
        <v>-0.007223823813</v>
      </c>
      <c r="L11" s="6"/>
      <c r="M11" s="11" t="s">
        <v>28</v>
      </c>
      <c r="N11" s="8">
        <v>1.0</v>
      </c>
      <c r="O11" s="9">
        <f>N11/N12</f>
        <v>0.00110619469</v>
      </c>
      <c r="P11" s="9">
        <f t="shared" si="5"/>
        <v>-6.80682936</v>
      </c>
      <c r="Q11" s="10">
        <f t="shared" si="6"/>
        <v>-0.007529678496</v>
      </c>
      <c r="R11" s="3"/>
      <c r="S11" s="3"/>
      <c r="T11" s="3"/>
      <c r="U11" s="3"/>
      <c r="V11" s="3"/>
      <c r="W11" s="3"/>
    </row>
    <row r="12">
      <c r="A12" s="7" t="s">
        <v>27</v>
      </c>
      <c r="B12" s="8">
        <v>7.0</v>
      </c>
      <c r="C12" s="9">
        <f>B12/B18</f>
        <v>0.00634057971</v>
      </c>
      <c r="D12" s="9">
        <f t="shared" si="1"/>
        <v>-5.060785078</v>
      </c>
      <c r="E12" s="10">
        <f t="shared" si="2"/>
        <v>-0.03208831118</v>
      </c>
      <c r="F12" s="6"/>
      <c r="G12" s="11" t="s">
        <v>29</v>
      </c>
      <c r="H12" s="8">
        <v>2.0</v>
      </c>
      <c r="I12" s="9">
        <f>H12/H18</f>
        <v>0.00210748156</v>
      </c>
      <c r="J12" s="9">
        <f t="shared" si="3"/>
        <v>-6.162261618</v>
      </c>
      <c r="K12" s="10">
        <f t="shared" si="4"/>
        <v>-0.01298685273</v>
      </c>
      <c r="L12" s="6"/>
      <c r="M12" s="5" t="s">
        <v>23</v>
      </c>
      <c r="N12" s="9">
        <v>904.0</v>
      </c>
      <c r="O12" s="12"/>
      <c r="P12" s="12"/>
      <c r="Q12" s="13">
        <f>SUM(Q3:Q11)</f>
        <v>-1.486494849</v>
      </c>
      <c r="R12" s="3"/>
      <c r="S12" s="3"/>
      <c r="T12" s="3"/>
      <c r="U12" s="3"/>
      <c r="V12" s="3"/>
      <c r="W12" s="3"/>
    </row>
    <row r="13">
      <c r="A13" s="7" t="s">
        <v>29</v>
      </c>
      <c r="B13" s="8">
        <v>9.0</v>
      </c>
      <c r="C13" s="9">
        <f>B13/B18</f>
        <v>0.008152173913</v>
      </c>
      <c r="D13" s="9">
        <f t="shared" si="1"/>
        <v>-4.80947065</v>
      </c>
      <c r="E13" s="10">
        <f t="shared" si="2"/>
        <v>-0.03920764116</v>
      </c>
      <c r="F13" s="6"/>
      <c r="G13" s="11" t="s">
        <v>30</v>
      </c>
      <c r="H13" s="8">
        <v>1.0</v>
      </c>
      <c r="I13" s="9">
        <f>H13/H18</f>
        <v>0.00105374078</v>
      </c>
      <c r="J13" s="9">
        <f t="shared" si="3"/>
        <v>-6.855408799</v>
      </c>
      <c r="K13" s="10">
        <f t="shared" si="4"/>
        <v>-0.007223823813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>
      <c r="A14" s="7" t="s">
        <v>30</v>
      </c>
      <c r="B14" s="8">
        <v>4.0</v>
      </c>
      <c r="C14" s="9">
        <f>B14/B18</f>
        <v>0.003623188406</v>
      </c>
      <c r="D14" s="9">
        <f t="shared" si="1"/>
        <v>-5.620400866</v>
      </c>
      <c r="E14" s="10">
        <f t="shared" si="2"/>
        <v>-0.02036377125</v>
      </c>
      <c r="F14" s="6"/>
      <c r="G14" s="11" t="s">
        <v>31</v>
      </c>
      <c r="H14" s="8">
        <v>3.0</v>
      </c>
      <c r="I14" s="9">
        <f>H14/H18</f>
        <v>0.003161222339</v>
      </c>
      <c r="J14" s="9">
        <f t="shared" si="3"/>
        <v>-5.75679651</v>
      </c>
      <c r="K14" s="10">
        <f t="shared" si="4"/>
        <v>-0.01819851373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>
      <c r="A15" s="7" t="s">
        <v>32</v>
      </c>
      <c r="B15" s="8">
        <v>2.0</v>
      </c>
      <c r="C15" s="9">
        <f>B15/B18</f>
        <v>0.001811594203</v>
      </c>
      <c r="D15" s="9">
        <f t="shared" si="1"/>
        <v>-6.313548046</v>
      </c>
      <c r="E15" s="10">
        <f t="shared" si="2"/>
        <v>-0.01143758704</v>
      </c>
      <c r="F15" s="6"/>
      <c r="G15" s="11" t="s">
        <v>33</v>
      </c>
      <c r="H15" s="8">
        <v>4.0</v>
      </c>
      <c r="I15" s="9">
        <f>H15/H18</f>
        <v>0.004214963119</v>
      </c>
      <c r="J15" s="9">
        <f t="shared" si="3"/>
        <v>-5.469114437</v>
      </c>
      <c r="K15" s="10">
        <f t="shared" si="4"/>
        <v>-0.02305211565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>
      <c r="A16" s="7" t="s">
        <v>12</v>
      </c>
      <c r="B16" s="8">
        <v>2.0</v>
      </c>
      <c r="C16" s="9">
        <f>B16/B18</f>
        <v>0.001811594203</v>
      </c>
      <c r="D16" s="9">
        <f t="shared" si="1"/>
        <v>-6.313548046</v>
      </c>
      <c r="E16" s="10">
        <f t="shared" si="2"/>
        <v>-0.01143758704</v>
      </c>
      <c r="F16" s="6"/>
      <c r="G16" s="11" t="s">
        <v>34</v>
      </c>
      <c r="H16" s="8">
        <v>1.0</v>
      </c>
      <c r="I16" s="9">
        <f>H16/H18</f>
        <v>0.00105374078</v>
      </c>
      <c r="J16" s="9">
        <f t="shared" si="3"/>
        <v>-6.855408799</v>
      </c>
      <c r="K16" s="10">
        <f t="shared" si="4"/>
        <v>-0.007223823813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>
      <c r="A17" s="7" t="s">
        <v>35</v>
      </c>
      <c r="B17" s="8">
        <v>1.0</v>
      </c>
      <c r="C17" s="9">
        <f>B17/B18</f>
        <v>0.0009057971014</v>
      </c>
      <c r="D17" s="9">
        <f t="shared" si="1"/>
        <v>-7.006695227</v>
      </c>
      <c r="E17" s="10">
        <f t="shared" si="2"/>
        <v>-0.006346644227</v>
      </c>
      <c r="F17" s="6"/>
      <c r="G17" s="11" t="s">
        <v>36</v>
      </c>
      <c r="H17" s="8">
        <v>1.0</v>
      </c>
      <c r="I17" s="9">
        <f>H17/H18</f>
        <v>0.00105374078</v>
      </c>
      <c r="J17" s="9">
        <f t="shared" si="3"/>
        <v>-6.855408799</v>
      </c>
      <c r="K17" s="10">
        <f t="shared" si="4"/>
        <v>-0.007223823813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>
      <c r="A18" s="4" t="s">
        <v>23</v>
      </c>
      <c r="B18" s="9">
        <f>SUM(B2:B17)</f>
        <v>1104</v>
      </c>
      <c r="C18" s="12"/>
      <c r="D18" s="12"/>
      <c r="E18" s="10">
        <f>SUM(E2:E17)</f>
        <v>-1.885497102</v>
      </c>
      <c r="F18" s="6"/>
      <c r="G18" s="5" t="s">
        <v>23</v>
      </c>
      <c r="H18" s="9">
        <v>949.0</v>
      </c>
      <c r="I18" s="12"/>
      <c r="J18" s="12"/>
      <c r="K18" s="10">
        <f>SUM(K2:K17)</f>
        <v>-1.689109787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>
      <c r="A20" s="14" t="s">
        <v>37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>
      <c r="A21" s="14" t="s">
        <v>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>
      <c r="A22" s="14" t="s">
        <v>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</sheetData>
  <drawing r:id="rId1"/>
</worksheet>
</file>